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7400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<sst xmlns="http://schemas.openxmlformats.org/spreadsheetml/2006/main" count="123" uniqueCount="90">
  <si>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</si>
  <si>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</si>
  <si>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</si>
  <si>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</si>
  <si>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</si>
  <si>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</si>
  <si>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</si>
  <si>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</si>
  <si>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</si>
  <si>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</si>
  <si>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</si>
  <si>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</si>
  <si>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</si>
  <si>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</si>
  <si>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</si>
  <si>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</si>
  <si>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</si>
  <si>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</si>
  <si>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</si>
  <si>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</si>
  <si>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</si>
  <si>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</si>
  <si>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</si>
  <si>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</si>
  <si>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</si>
  <si>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</si>
  <si>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</si>
  <si>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</si>
  <si>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</si>
  <si>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</si>
  <si>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</si>
  <si>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</si>
  <si>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</si>
  <si>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</si>
  <si>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</si>
  <si>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</si>
  <si>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</si>
  <si>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</si>
  <si>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</si>
  <si>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</si>
  <si>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</si>
  <si>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</si>
  <si>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</si>
  <si>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</si>
  <si>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</si>
  <si>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</si>
  <si>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</si>
  <si>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</si>
  <si>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</si>
  <si>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</si>
  <si>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</si>
  <si>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</si>
  <si>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</si>
  <si>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</si>
  <si>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</si>
  <si>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</si>
  <si>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</si>
  <si>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</si>
  <si>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</si>
  <si>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JAW</t>
  </si>
  <si>
    <t>Hidden Lake OR</t>
  </si>
  <si>
    <t>Salix "hesperia"</t>
  </si>
  <si>
    <t>Populus washoensis</t>
  </si>
  <si>
    <t>Populus aff. tremuloides</t>
  </si>
  <si>
    <t>Populus resselii</t>
  </si>
  <si>
    <t>Salix</t>
  </si>
  <si>
    <t>Comptonia</t>
  </si>
  <si>
    <t>Pterocarya</t>
  </si>
  <si>
    <t>Alnus "hollandiana"</t>
  </si>
  <si>
    <t>Alnus aff. incana</t>
  </si>
  <si>
    <t>Alnus</t>
  </si>
  <si>
    <t>Betula papyrifera</t>
  </si>
  <si>
    <t>Quercus hannibalii</t>
  </si>
  <si>
    <t>Quercus simulata</t>
  </si>
  <si>
    <t>Quercus deflexiloba</t>
  </si>
  <si>
    <t>Ulmus</t>
  </si>
  <si>
    <t>Liriodendron</t>
  </si>
  <si>
    <t>Platanus</t>
  </si>
  <si>
    <t>Liquidambar</t>
  </si>
  <si>
    <t>Amelanchier</t>
  </si>
  <si>
    <t>Crataegus</t>
  </si>
  <si>
    <t>Rhamnus</t>
  </si>
  <si>
    <t>Karwinskia</t>
  </si>
  <si>
    <t>Ilex</t>
  </si>
  <si>
    <t>Sophora</t>
  </si>
  <si>
    <t>Acer oregonianum</t>
  </si>
  <si>
    <t>43.94°</t>
  </si>
  <si>
    <t>Reported Age Neogene 11.7±0.1 Ma, assumed age 11.7 Ma,  Palaeolatitude 43.8° N</t>
  </si>
  <si>
    <t>-122.85°</t>
  </si>
  <si>
    <t>Reference: USNM/USGS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</si>
</sst>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6" borderId="0" xfId="0" applyFont="1" applyFill="1" applyBorder="1" applyAlignment="1" quotePrefix="1">
      <alignment vertical="center"/>
    </xf>
    <xf numFmtId="0" fontId="22" fillId="8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7" activePane="topRight" state="split"/>
      <selection pane="topLeft" activeCell="A3" sqref="A3"/>
      <selection pane="topRight" activeCell="I2" sqref="I2"/>
      <selection pane="bottomLeft" activeCell="B7" sqref="B7:B104"/>
      <selection pane="bottomRight" activeCell="C32" sqref="C32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89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60</v>
      </c>
      <c r="C3" s="49"/>
      <c r="D3" s="50" t="s">
        <v>86</v>
      </c>
      <c r="E3" s="63" t="s">
        <v>88</v>
      </c>
      <c r="F3" s="50"/>
      <c r="G3" s="51"/>
      <c r="H3" s="48">
        <f>AQ114</f>
        <v>0.9120879120879121</v>
      </c>
      <c r="I3" s="64" t="s">
        <v>87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3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2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t="s">
        <v>61</v>
      </c>
      <c r="C7">
        <v>1</v>
      </c>
      <c r="F7">
        <v>0.5</v>
      </c>
      <c r="G7">
        <v>0.5</v>
      </c>
      <c r="H7">
        <v>1</v>
      </c>
      <c r="O7">
        <v>0.33</v>
      </c>
      <c r="P7">
        <v>0.33</v>
      </c>
      <c r="Q7">
        <v>0.33</v>
      </c>
      <c r="U7">
        <v>0.33</v>
      </c>
      <c r="V7">
        <v>0.33</v>
      </c>
      <c r="W7">
        <v>0.33</v>
      </c>
      <c r="X7">
        <v>0.5</v>
      </c>
      <c r="Y7">
        <v>0.5</v>
      </c>
      <c r="AB7">
        <v>0.25</v>
      </c>
      <c r="AC7">
        <v>0.25</v>
      </c>
      <c r="AD7">
        <v>0.25</v>
      </c>
      <c r="AE7">
        <v>0.25</v>
      </c>
      <c r="AF7">
        <v>0.33</v>
      </c>
      <c r="AG7">
        <v>0.33</v>
      </c>
      <c r="AH7">
        <v>0.33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1</v>
      </c>
      <c r="BK7">
        <f t="shared" si="3"/>
        <v>1</v>
      </c>
      <c r="BL7">
        <f t="shared" si="3"/>
        <v>1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1</v>
      </c>
      <c r="BS7">
        <f t="shared" si="4"/>
        <v>1</v>
      </c>
      <c r="BT7">
        <f t="shared" si="4"/>
        <v>1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62</v>
      </c>
      <c r="C8">
        <v>1</v>
      </c>
      <c r="G8">
        <v>1</v>
      </c>
      <c r="H8">
        <v>0.5</v>
      </c>
      <c r="I8">
        <v>0.5</v>
      </c>
      <c r="P8">
        <v>0.5</v>
      </c>
      <c r="Q8">
        <v>0.5</v>
      </c>
      <c r="U8">
        <v>0.5</v>
      </c>
      <c r="V8">
        <v>0.5</v>
      </c>
      <c r="X8">
        <v>0.5</v>
      </c>
      <c r="Y8">
        <v>0.5</v>
      </c>
      <c r="AA8">
        <v>1</v>
      </c>
      <c r="AH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0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1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1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1</v>
      </c>
      <c r="BP8">
        <f aca="true" t="shared" si="35" ref="BP8:BP71">IF(AB8&gt;0,1,0)</f>
        <v>0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63</v>
      </c>
      <c r="C9">
        <v>1</v>
      </c>
      <c r="F9">
        <v>0.5</v>
      </c>
      <c r="G9">
        <v>0.5</v>
      </c>
      <c r="H9">
        <v>1</v>
      </c>
      <c r="O9">
        <v>0.5</v>
      </c>
      <c r="P9">
        <v>0.5</v>
      </c>
      <c r="U9">
        <v>0.5</v>
      </c>
      <c r="V9">
        <v>0.5</v>
      </c>
      <c r="X9">
        <v>0.5</v>
      </c>
      <c r="Y9">
        <v>0.5</v>
      </c>
      <c r="AA9">
        <v>0.5</v>
      </c>
      <c r="AB9">
        <v>0.5</v>
      </c>
      <c r="AH9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1</v>
      </c>
      <c r="BK9">
        <f t="shared" si="30"/>
        <v>0</v>
      </c>
      <c r="BL9">
        <f t="shared" si="31"/>
        <v>1</v>
      </c>
      <c r="BM9">
        <f t="shared" si="32"/>
        <v>1</v>
      </c>
      <c r="BN9">
        <f t="shared" si="33"/>
        <v>0</v>
      </c>
      <c r="BO9">
        <f t="shared" si="34"/>
        <v>1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0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64</v>
      </c>
      <c r="C10">
        <v>1</v>
      </c>
      <c r="F10">
        <v>1</v>
      </c>
      <c r="G10">
        <v>0.5</v>
      </c>
      <c r="H10">
        <v>1</v>
      </c>
      <c r="O10">
        <v>0.33</v>
      </c>
      <c r="P10">
        <v>0.33</v>
      </c>
      <c r="Q10">
        <v>0.33</v>
      </c>
      <c r="X10">
        <v>0.5</v>
      </c>
      <c r="Y10">
        <v>0.5</v>
      </c>
      <c r="AB10">
        <v>1</v>
      </c>
      <c r="AH10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0</v>
      </c>
      <c r="BL10">
        <f t="shared" si="31"/>
        <v>1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0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65</v>
      </c>
      <c r="C11">
        <v>1</v>
      </c>
      <c r="E11">
        <v>1</v>
      </c>
      <c r="N11">
        <v>0.5</v>
      </c>
      <c r="O11">
        <v>0.5</v>
      </c>
      <c r="U11">
        <v>0.5</v>
      </c>
      <c r="V11">
        <v>0.5</v>
      </c>
      <c r="Y11">
        <v>0.5</v>
      </c>
      <c r="Z11">
        <v>0.5</v>
      </c>
      <c r="AE11">
        <v>1</v>
      </c>
      <c r="AG11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1</v>
      </c>
      <c r="BC11">
        <f t="shared" si="22"/>
        <v>1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1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66</v>
      </c>
      <c r="D12">
        <v>1</v>
      </c>
      <c r="E12">
        <v>1</v>
      </c>
      <c r="O12">
        <v>0.5</v>
      </c>
      <c r="P12">
        <v>0.5</v>
      </c>
      <c r="V12">
        <v>1</v>
      </c>
      <c r="Z12">
        <v>1</v>
      </c>
      <c r="AD12">
        <v>0.5</v>
      </c>
      <c r="AE12">
        <v>0.5</v>
      </c>
      <c r="AG12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1</v>
      </c>
      <c r="BS12">
        <f t="shared" si="38"/>
        <v>1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67</v>
      </c>
      <c r="C13">
        <v>1</v>
      </c>
      <c r="F13">
        <v>1</v>
      </c>
      <c r="G13">
        <v>1</v>
      </c>
      <c r="I13">
        <v>1</v>
      </c>
      <c r="O13">
        <v>0.5</v>
      </c>
      <c r="P13">
        <v>0.5</v>
      </c>
      <c r="V13">
        <v>0.5</v>
      </c>
      <c r="W13">
        <v>0.5</v>
      </c>
      <c r="X13">
        <v>0.5</v>
      </c>
      <c r="Y13">
        <v>0.5</v>
      </c>
      <c r="AB13">
        <v>0.33</v>
      </c>
      <c r="AC13">
        <v>0.33</v>
      </c>
      <c r="AD13">
        <v>0.33</v>
      </c>
      <c r="AG13">
        <v>0.5</v>
      </c>
      <c r="AH13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0</v>
      </c>
      <c r="AW13">
        <f t="shared" si="16"/>
        <v>1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1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1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68</v>
      </c>
      <c r="C14">
        <v>1</v>
      </c>
      <c r="F14">
        <v>1</v>
      </c>
      <c r="G14">
        <v>0.5</v>
      </c>
      <c r="H14">
        <v>1</v>
      </c>
      <c r="P14">
        <v>0.5</v>
      </c>
      <c r="Q14">
        <v>0.5</v>
      </c>
      <c r="Y14">
        <v>1</v>
      </c>
      <c r="AB14">
        <v>1</v>
      </c>
      <c r="AG14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0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69</v>
      </c>
      <c r="C15">
        <v>1</v>
      </c>
      <c r="F15">
        <v>1</v>
      </c>
      <c r="G15">
        <v>1</v>
      </c>
      <c r="I15">
        <v>1</v>
      </c>
      <c r="J15">
        <v>1</v>
      </c>
      <c r="P15">
        <v>1</v>
      </c>
      <c r="U15">
        <v>1</v>
      </c>
      <c r="Y15">
        <v>1</v>
      </c>
      <c r="AB15">
        <v>1</v>
      </c>
      <c r="AG15">
        <v>0.5</v>
      </c>
      <c r="AH1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0</v>
      </c>
      <c r="AW15">
        <f t="shared" si="16"/>
        <v>1</v>
      </c>
      <c r="AX15">
        <f t="shared" si="17"/>
        <v>1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70</v>
      </c>
      <c r="C16">
        <v>1</v>
      </c>
      <c r="F16">
        <v>1</v>
      </c>
      <c r="G16">
        <v>1</v>
      </c>
      <c r="I16">
        <v>1</v>
      </c>
      <c r="J16">
        <v>1</v>
      </c>
      <c r="N16">
        <v>0.33</v>
      </c>
      <c r="O16">
        <v>0.33</v>
      </c>
      <c r="P16">
        <v>0.33</v>
      </c>
      <c r="V16">
        <v>1</v>
      </c>
      <c r="Y16">
        <v>1</v>
      </c>
      <c r="AB16">
        <v>0.33</v>
      </c>
      <c r="AC16">
        <v>0.33</v>
      </c>
      <c r="AD16">
        <v>0.33</v>
      </c>
      <c r="AG16">
        <v>0.5</v>
      </c>
      <c r="AH16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0</v>
      </c>
      <c r="AW16">
        <f t="shared" si="16"/>
        <v>1</v>
      </c>
      <c r="AX16">
        <f t="shared" si="17"/>
        <v>1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1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71</v>
      </c>
      <c r="C17">
        <v>1</v>
      </c>
      <c r="F17">
        <v>1</v>
      </c>
      <c r="G17">
        <v>1</v>
      </c>
      <c r="I17">
        <v>1</v>
      </c>
      <c r="J17">
        <v>1</v>
      </c>
      <c r="O17">
        <v>0.33</v>
      </c>
      <c r="P17">
        <v>0.33</v>
      </c>
      <c r="Q17">
        <v>0.33</v>
      </c>
      <c r="V17">
        <v>1</v>
      </c>
      <c r="Y17">
        <v>1</v>
      </c>
      <c r="AB17">
        <v>1</v>
      </c>
      <c r="AH17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0</v>
      </c>
      <c r="AW17">
        <f t="shared" si="16"/>
        <v>1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0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72</v>
      </c>
      <c r="C18">
        <v>1</v>
      </c>
      <c r="E18">
        <v>1</v>
      </c>
      <c r="M18">
        <v>0.33</v>
      </c>
      <c r="N18">
        <v>0.33</v>
      </c>
      <c r="O18">
        <v>0.33</v>
      </c>
      <c r="V18">
        <v>1</v>
      </c>
      <c r="X18">
        <v>0.5</v>
      </c>
      <c r="Y18">
        <v>0.5</v>
      </c>
      <c r="AB18">
        <v>0.5</v>
      </c>
      <c r="AC18">
        <v>0.5</v>
      </c>
      <c r="AF18">
        <v>0.33</v>
      </c>
      <c r="AG18">
        <v>0.33</v>
      </c>
      <c r="AH18">
        <v>0.33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1</v>
      </c>
      <c r="BB18">
        <f t="shared" si="21"/>
        <v>1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0</v>
      </c>
      <c r="BL18">
        <f t="shared" si="31"/>
        <v>1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1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73</v>
      </c>
      <c r="C19">
        <v>1</v>
      </c>
      <c r="E19">
        <v>0.5</v>
      </c>
      <c r="F19">
        <v>0.25</v>
      </c>
      <c r="G19">
        <v>0.25</v>
      </c>
      <c r="I19">
        <v>0.5</v>
      </c>
      <c r="O19">
        <v>0.33</v>
      </c>
      <c r="P19">
        <v>0.33</v>
      </c>
      <c r="Q19">
        <v>0.33</v>
      </c>
      <c r="V19">
        <v>1</v>
      </c>
      <c r="Y19">
        <v>0.5</v>
      </c>
      <c r="Z19">
        <v>0.5</v>
      </c>
      <c r="AC19">
        <v>0.33</v>
      </c>
      <c r="AD19">
        <v>0.33</v>
      </c>
      <c r="AE19">
        <v>0.33</v>
      </c>
      <c r="AF19">
        <v>0.33</v>
      </c>
      <c r="AG19">
        <v>0.33</v>
      </c>
      <c r="AH19">
        <v>0.33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1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1</v>
      </c>
      <c r="BS19">
        <f t="shared" si="38"/>
        <v>1</v>
      </c>
      <c r="BT19">
        <f t="shared" si="39"/>
        <v>1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74</v>
      </c>
      <c r="D20">
        <v>1</v>
      </c>
      <c r="I20">
        <v>1</v>
      </c>
      <c r="O20">
        <v>0.5</v>
      </c>
      <c r="P20">
        <v>0.5</v>
      </c>
      <c r="V20">
        <v>1</v>
      </c>
      <c r="Y20">
        <v>0.5</v>
      </c>
      <c r="Z20">
        <v>0.5</v>
      </c>
      <c r="AB20">
        <v>1</v>
      </c>
      <c r="AF20">
        <v>0.5</v>
      </c>
      <c r="AG20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1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1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75</v>
      </c>
      <c r="C21">
        <v>1</v>
      </c>
      <c r="F21">
        <v>1</v>
      </c>
      <c r="G21">
        <v>1</v>
      </c>
      <c r="I21">
        <v>1</v>
      </c>
      <c r="J21">
        <v>1</v>
      </c>
      <c r="N21">
        <v>0.33</v>
      </c>
      <c r="O21">
        <v>0.33</v>
      </c>
      <c r="P21">
        <v>0.33</v>
      </c>
      <c r="V21">
        <v>0.5</v>
      </c>
      <c r="W21">
        <v>0.5</v>
      </c>
      <c r="X21">
        <v>0.5</v>
      </c>
      <c r="Y21">
        <v>0.5</v>
      </c>
      <c r="AB21">
        <v>0.5</v>
      </c>
      <c r="AC21">
        <v>0.5</v>
      </c>
      <c r="AG21">
        <v>0.5</v>
      </c>
      <c r="AH21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0</v>
      </c>
      <c r="AW21">
        <f t="shared" si="16"/>
        <v>1</v>
      </c>
      <c r="AX21">
        <f t="shared" si="17"/>
        <v>1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1</v>
      </c>
      <c r="BL21">
        <f t="shared" si="31"/>
        <v>1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76</v>
      </c>
      <c r="D22">
        <v>1</v>
      </c>
      <c r="E22">
        <v>1</v>
      </c>
      <c r="O22">
        <v>0.33</v>
      </c>
      <c r="P22">
        <v>0.33</v>
      </c>
      <c r="Q22">
        <v>0.33</v>
      </c>
      <c r="U22">
        <v>1</v>
      </c>
      <c r="X22">
        <v>1</v>
      </c>
      <c r="AA22">
        <v>1</v>
      </c>
      <c r="AG22">
        <v>0.5</v>
      </c>
      <c r="AH22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1</v>
      </c>
      <c r="BM22">
        <f t="shared" si="32"/>
        <v>0</v>
      </c>
      <c r="BN22">
        <f t="shared" si="33"/>
        <v>0</v>
      </c>
      <c r="BO22">
        <f t="shared" si="34"/>
        <v>1</v>
      </c>
      <c r="BP22">
        <f t="shared" si="35"/>
        <v>0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77</v>
      </c>
      <c r="D23">
        <v>1</v>
      </c>
      <c r="F23">
        <v>1</v>
      </c>
      <c r="G23">
        <v>0.5</v>
      </c>
      <c r="I23">
        <v>1</v>
      </c>
      <c r="N23">
        <v>0.25</v>
      </c>
      <c r="O23">
        <v>0.25</v>
      </c>
      <c r="P23">
        <v>0.25</v>
      </c>
      <c r="Q23">
        <v>0.25</v>
      </c>
      <c r="V23">
        <v>1</v>
      </c>
      <c r="X23">
        <v>0.5</v>
      </c>
      <c r="Y23">
        <v>0.5</v>
      </c>
      <c r="AA23">
        <v>0.5</v>
      </c>
      <c r="AB23">
        <v>0.5</v>
      </c>
      <c r="AF23">
        <v>0.33</v>
      </c>
      <c r="AG23">
        <v>0.33</v>
      </c>
      <c r="AH23">
        <v>0.33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0</v>
      </c>
      <c r="AW23">
        <f t="shared" si="16"/>
        <v>1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1</v>
      </c>
      <c r="BC23">
        <f t="shared" si="22"/>
        <v>1</v>
      </c>
      <c r="BD23">
        <f t="shared" si="23"/>
        <v>1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1</v>
      </c>
      <c r="BM23">
        <f t="shared" si="32"/>
        <v>1</v>
      </c>
      <c r="BN23">
        <f t="shared" si="33"/>
        <v>0</v>
      </c>
      <c r="BO23">
        <f t="shared" si="34"/>
        <v>1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78</v>
      </c>
      <c r="D24">
        <v>1</v>
      </c>
      <c r="F24">
        <v>1</v>
      </c>
      <c r="G24">
        <v>1</v>
      </c>
      <c r="H24">
        <v>1</v>
      </c>
      <c r="O24">
        <v>0.5</v>
      </c>
      <c r="P24">
        <v>0.5</v>
      </c>
      <c r="V24">
        <v>0.5</v>
      </c>
      <c r="W24">
        <v>0.5</v>
      </c>
      <c r="X24">
        <v>0.5</v>
      </c>
      <c r="Y24">
        <v>0.5</v>
      </c>
      <c r="AA24">
        <v>1</v>
      </c>
      <c r="AG24">
        <v>0.5</v>
      </c>
      <c r="AH24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1</v>
      </c>
      <c r="BM24">
        <f t="shared" si="32"/>
        <v>1</v>
      </c>
      <c r="BN24">
        <f t="shared" si="33"/>
        <v>0</v>
      </c>
      <c r="BO24">
        <f t="shared" si="34"/>
        <v>1</v>
      </c>
      <c r="BP24">
        <f t="shared" si="35"/>
        <v>0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t="s">
        <v>79</v>
      </c>
      <c r="C25">
        <v>1</v>
      </c>
      <c r="F25">
        <v>1</v>
      </c>
      <c r="G25">
        <v>1</v>
      </c>
      <c r="I25">
        <v>1</v>
      </c>
      <c r="N25">
        <v>1</v>
      </c>
      <c r="U25">
        <v>1</v>
      </c>
      <c r="Y25">
        <v>1</v>
      </c>
      <c r="AB25">
        <v>1</v>
      </c>
      <c r="AF25">
        <v>1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0</v>
      </c>
      <c r="AW25">
        <f t="shared" si="16"/>
        <v>1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1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1</v>
      </c>
      <c r="BU25">
        <f t="shared" si="40"/>
        <v>0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t="s">
        <v>79</v>
      </c>
      <c r="C26">
        <v>1</v>
      </c>
      <c r="F26">
        <v>1</v>
      </c>
      <c r="G26">
        <v>1</v>
      </c>
      <c r="I26">
        <v>1</v>
      </c>
      <c r="O26">
        <v>1</v>
      </c>
      <c r="U26">
        <v>1</v>
      </c>
      <c r="Y26">
        <v>1</v>
      </c>
      <c r="AB26">
        <v>1</v>
      </c>
      <c r="AG26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0</v>
      </c>
      <c r="AW26">
        <f t="shared" si="16"/>
        <v>1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t="s">
        <v>80</v>
      </c>
      <c r="D27">
        <v>1</v>
      </c>
      <c r="I27">
        <v>1</v>
      </c>
      <c r="N27">
        <v>1</v>
      </c>
      <c r="Z27">
        <v>1</v>
      </c>
      <c r="AB27">
        <v>1</v>
      </c>
      <c r="AH27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1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1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0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t="s">
        <v>81</v>
      </c>
      <c r="C28">
        <v>1</v>
      </c>
      <c r="F28">
        <v>1</v>
      </c>
      <c r="G28">
        <v>1</v>
      </c>
      <c r="H28">
        <v>1</v>
      </c>
      <c r="P28">
        <v>1</v>
      </c>
      <c r="V28">
        <v>1</v>
      </c>
      <c r="Y28">
        <v>1</v>
      </c>
      <c r="AB28">
        <v>1</v>
      </c>
      <c r="AH28">
        <v>1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1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1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t="s">
        <v>82</v>
      </c>
      <c r="C29">
        <v>1</v>
      </c>
      <c r="E29">
        <v>1</v>
      </c>
      <c r="O29">
        <v>1</v>
      </c>
      <c r="Y29">
        <v>1</v>
      </c>
      <c r="AB29">
        <v>1</v>
      </c>
      <c r="AH29">
        <v>1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1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0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t="s">
        <v>83</v>
      </c>
      <c r="C30">
        <v>1</v>
      </c>
      <c r="E30">
        <v>1</v>
      </c>
      <c r="P30">
        <v>1</v>
      </c>
      <c r="Y30">
        <v>1</v>
      </c>
      <c r="AC30">
        <v>1</v>
      </c>
      <c r="AG30">
        <v>1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1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1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0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t="s">
        <v>84</v>
      </c>
      <c r="C31">
        <v>1</v>
      </c>
      <c r="E31">
        <v>1</v>
      </c>
      <c r="N31">
        <v>0.33</v>
      </c>
      <c r="O31">
        <v>0.33</v>
      </c>
      <c r="P31">
        <v>0.33</v>
      </c>
      <c r="U31">
        <v>0.5</v>
      </c>
      <c r="V31">
        <v>0.5</v>
      </c>
      <c r="X31">
        <v>0.5</v>
      </c>
      <c r="Y31">
        <v>0.5</v>
      </c>
      <c r="AB31">
        <v>0.5</v>
      </c>
      <c r="AC31">
        <v>0.5</v>
      </c>
      <c r="AG31">
        <v>0.5</v>
      </c>
      <c r="AH31">
        <v>0.5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1</v>
      </c>
      <c r="BC31">
        <f t="shared" si="22"/>
        <v>1</v>
      </c>
      <c r="BD31">
        <f t="shared" si="23"/>
        <v>1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1</v>
      </c>
      <c r="BJ31">
        <f t="shared" si="29"/>
        <v>1</v>
      </c>
      <c r="BK31">
        <f t="shared" si="30"/>
        <v>0</v>
      </c>
      <c r="BL31">
        <f t="shared" si="31"/>
        <v>1</v>
      </c>
      <c r="BM31">
        <f t="shared" si="32"/>
        <v>1</v>
      </c>
      <c r="BN31">
        <f t="shared" si="33"/>
        <v>0</v>
      </c>
      <c r="BO31">
        <f t="shared" si="34"/>
        <v>0</v>
      </c>
      <c r="BP31">
        <f t="shared" si="35"/>
        <v>1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1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t="s">
        <v>85</v>
      </c>
      <c r="D32">
        <v>1</v>
      </c>
      <c r="H32">
        <v>1</v>
      </c>
      <c r="P32">
        <v>1</v>
      </c>
      <c r="X32">
        <v>1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1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1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1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0</v>
      </c>
      <c r="CB32">
        <f t="shared" si="8"/>
        <v>1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5"/>
      <c r="C105" s="7"/>
      <c r="D105" s="54"/>
      <c r="E105" s="1"/>
      <c r="F105" s="1"/>
      <c r="G105" s="1"/>
      <c r="H105" s="1"/>
      <c r="I105" s="1"/>
      <c r="J105" s="57"/>
      <c r="K105" s="2"/>
      <c r="L105" s="2"/>
      <c r="M105" s="2"/>
      <c r="N105" s="2"/>
      <c r="O105" s="2"/>
      <c r="P105" s="2"/>
      <c r="Q105" s="2"/>
      <c r="R105" s="2"/>
      <c r="S105" s="58"/>
      <c r="T105" s="3"/>
      <c r="U105" s="3"/>
      <c r="V105" s="3"/>
      <c r="W105" s="59"/>
      <c r="X105" s="9"/>
      <c r="Y105" s="9"/>
      <c r="Z105" s="60"/>
      <c r="AA105" s="5"/>
      <c r="AB105" s="5"/>
      <c r="AC105" s="5"/>
      <c r="AD105" s="5"/>
      <c r="AE105" s="61"/>
      <c r="AF105" s="6"/>
      <c r="AG105" s="6"/>
      <c r="AH105" s="62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5"/>
      <c r="C106" s="7"/>
      <c r="D106" s="54"/>
      <c r="E106" s="1"/>
      <c r="F106" s="1"/>
      <c r="G106" s="1"/>
      <c r="H106" s="1"/>
      <c r="I106" s="1"/>
      <c r="J106" s="57"/>
      <c r="K106" s="2"/>
      <c r="L106" s="2"/>
      <c r="M106" s="2"/>
      <c r="N106" s="2"/>
      <c r="O106" s="2"/>
      <c r="P106" s="2"/>
      <c r="Q106" s="2"/>
      <c r="R106" s="2"/>
      <c r="S106" s="58"/>
      <c r="T106" s="3"/>
      <c r="U106" s="3"/>
      <c r="V106" s="3"/>
      <c r="W106" s="59"/>
      <c r="X106" s="9"/>
      <c r="Y106" s="9"/>
      <c r="Z106" s="60"/>
      <c r="AA106" s="5"/>
      <c r="AB106" s="5"/>
      <c r="AC106" s="5"/>
      <c r="AD106" s="5"/>
      <c r="AE106" s="61"/>
      <c r="AF106" s="6"/>
      <c r="AG106" s="6"/>
      <c r="AH106" s="62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5"/>
      <c r="C107" s="7"/>
      <c r="D107" s="54"/>
      <c r="E107" s="1"/>
      <c r="F107" s="1"/>
      <c r="G107" s="1"/>
      <c r="H107" s="1"/>
      <c r="I107" s="1"/>
      <c r="J107" s="57"/>
      <c r="K107" s="2"/>
      <c r="L107" s="2"/>
      <c r="M107" s="2"/>
      <c r="N107" s="2"/>
      <c r="O107" s="2"/>
      <c r="P107" s="2"/>
      <c r="Q107" s="2"/>
      <c r="R107" s="2"/>
      <c r="S107" s="58"/>
      <c r="T107" s="3"/>
      <c r="U107" s="3"/>
      <c r="V107" s="3"/>
      <c r="W107" s="59"/>
      <c r="X107" s="9"/>
      <c r="Y107" s="9"/>
      <c r="Z107" s="60"/>
      <c r="AA107" s="5"/>
      <c r="AB107" s="5"/>
      <c r="AC107" s="5"/>
      <c r="AD107" s="5"/>
      <c r="AE107" s="61"/>
      <c r="AF107" s="6"/>
      <c r="AG107" s="6"/>
      <c r="AH107" s="62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26</v>
      </c>
      <c r="B108" s="56" t="s">
        <v>38</v>
      </c>
      <c r="D108" s="56"/>
      <c r="J108" s="56"/>
      <c r="K108" s="2"/>
      <c r="L108" s="2"/>
      <c r="M108" s="2"/>
      <c r="N108" s="2"/>
      <c r="O108" s="2"/>
      <c r="P108" s="2"/>
      <c r="Q108" s="2"/>
      <c r="R108" s="2"/>
      <c r="S108" s="58"/>
      <c r="T108" s="3"/>
      <c r="U108" s="3"/>
      <c r="V108" s="3"/>
      <c r="W108" s="59"/>
      <c r="Z108" s="56"/>
      <c r="AA108" s="5"/>
      <c r="AB108" s="5"/>
      <c r="AC108" s="5"/>
      <c r="AD108" s="5"/>
      <c r="AE108" s="61"/>
      <c r="AF108" s="6"/>
      <c r="AG108" s="6"/>
      <c r="AH108" s="62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26</v>
      </c>
      <c r="AR108" s="7">
        <f t="shared" si="91"/>
        <v>26</v>
      </c>
      <c r="AS108" s="7">
        <f t="shared" si="91"/>
        <v>8</v>
      </c>
      <c r="AT108" s="7">
        <f t="shared" si="91"/>
        <v>15</v>
      </c>
      <c r="AU108" s="7">
        <f t="shared" si="91"/>
        <v>16</v>
      </c>
      <c r="AV108" s="7">
        <f t="shared" si="91"/>
        <v>8</v>
      </c>
      <c r="AW108" s="7">
        <f t="shared" si="91"/>
        <v>12</v>
      </c>
      <c r="AX108" s="7">
        <f t="shared" si="91"/>
        <v>4</v>
      </c>
      <c r="AY108" s="7">
        <f t="shared" si="91"/>
        <v>0</v>
      </c>
      <c r="AZ108" s="7">
        <f t="shared" si="91"/>
        <v>0</v>
      </c>
      <c r="BA108" s="7">
        <f t="shared" si="91"/>
        <v>1</v>
      </c>
      <c r="BB108" s="7">
        <f t="shared" si="91"/>
        <v>8</v>
      </c>
      <c r="BC108" s="7">
        <f t="shared" si="91"/>
        <v>18</v>
      </c>
      <c r="BD108" s="7">
        <f t="shared" si="91"/>
        <v>20</v>
      </c>
      <c r="BE108" s="7">
        <f t="shared" si="91"/>
        <v>8</v>
      </c>
      <c r="BF108" s="7">
        <f t="shared" si="91"/>
        <v>0</v>
      </c>
      <c r="BG108" s="7">
        <f t="shared" si="91"/>
        <v>0</v>
      </c>
      <c r="BH108" s="7">
        <f t="shared" si="91"/>
        <v>0</v>
      </c>
      <c r="BI108" s="7">
        <f t="shared" si="91"/>
        <v>9</v>
      </c>
      <c r="BJ108" s="7">
        <f t="shared" si="91"/>
        <v>16</v>
      </c>
      <c r="BK108" s="7">
        <f t="shared" si="91"/>
        <v>4</v>
      </c>
      <c r="BL108" s="7">
        <f t="shared" si="91"/>
        <v>12</v>
      </c>
      <c r="BM108" s="7">
        <f t="shared" si="91"/>
        <v>22</v>
      </c>
      <c r="BN108" s="7">
        <f t="shared" si="91"/>
        <v>5</v>
      </c>
      <c r="BO108" s="7">
        <f t="shared" si="91"/>
        <v>5</v>
      </c>
      <c r="BP108" s="7">
        <f t="shared" si="91"/>
        <v>18</v>
      </c>
      <c r="BQ108" s="7">
        <f t="shared" si="91"/>
        <v>8</v>
      </c>
      <c r="BR108" s="7">
        <f t="shared" si="91"/>
        <v>5</v>
      </c>
      <c r="BS108" s="7">
        <f t="shared" si="91"/>
        <v>4</v>
      </c>
      <c r="BT108" s="7">
        <f t="shared" si="91"/>
        <v>6</v>
      </c>
      <c r="BU108" s="7">
        <f t="shared" si="91"/>
        <v>17</v>
      </c>
      <c r="BV108" s="7">
        <f t="shared" si="91"/>
        <v>18</v>
      </c>
      <c r="BW108" s="8" t="s">
        <v>39</v>
      </c>
      <c r="BX108" s="8">
        <f>SUM(BX7:BX107)</f>
        <v>26</v>
      </c>
      <c r="BY108" s="8">
        <f aca="true" t="shared" si="92" ref="BY108:CD108">SUM(BY7:BY107)</f>
        <v>26</v>
      </c>
      <c r="BZ108" s="8">
        <f t="shared" si="92"/>
        <v>26</v>
      </c>
      <c r="CA108" s="8">
        <f t="shared" si="92"/>
        <v>20</v>
      </c>
      <c r="CB108" s="8">
        <f t="shared" si="92"/>
        <v>26</v>
      </c>
      <c r="CC108" s="8">
        <f t="shared" si="92"/>
        <v>25</v>
      </c>
      <c r="CD108" s="8">
        <f t="shared" si="92"/>
        <v>25</v>
      </c>
    </row>
    <row r="109" spans="1:40" ht="12.75">
      <c r="A109" s="7"/>
      <c r="B109" s="56" t="s">
        <v>40</v>
      </c>
      <c r="C109" s="8"/>
      <c r="D109" s="57">
        <f>SUM(D7:D107)</f>
        <v>7</v>
      </c>
      <c r="E109" s="1">
        <f aca="true" t="shared" si="93" ref="E109:AH109">SUM(E7:E107)</f>
        <v>7.5</v>
      </c>
      <c r="F109" s="1">
        <f>SUM(F7:F107)</f>
        <v>13.25</v>
      </c>
      <c r="G109" s="1">
        <f t="shared" si="93"/>
        <v>12.75</v>
      </c>
      <c r="H109" s="1">
        <f t="shared" si="93"/>
        <v>7.5</v>
      </c>
      <c r="I109" s="1">
        <f t="shared" si="93"/>
        <v>11</v>
      </c>
      <c r="J109" s="57">
        <f t="shared" si="93"/>
        <v>4</v>
      </c>
      <c r="K109" s="1">
        <f t="shared" si="93"/>
        <v>0</v>
      </c>
      <c r="L109" s="1">
        <f t="shared" si="93"/>
        <v>0</v>
      </c>
      <c r="M109" s="1">
        <f t="shared" si="93"/>
        <v>0.33</v>
      </c>
      <c r="N109" s="1">
        <f t="shared" si="93"/>
        <v>4.07</v>
      </c>
      <c r="O109" s="1">
        <f t="shared" si="93"/>
        <v>8.22</v>
      </c>
      <c r="P109" s="1">
        <f t="shared" si="93"/>
        <v>10.39</v>
      </c>
      <c r="Q109" s="1">
        <f t="shared" si="93"/>
        <v>2.9000000000000004</v>
      </c>
      <c r="R109" s="1">
        <f t="shared" si="93"/>
        <v>0</v>
      </c>
      <c r="S109" s="57">
        <f t="shared" si="93"/>
        <v>0</v>
      </c>
      <c r="T109" s="1">
        <f t="shared" si="93"/>
        <v>0</v>
      </c>
      <c r="U109" s="1">
        <f t="shared" si="93"/>
        <v>6.33</v>
      </c>
      <c r="V109" s="1">
        <f t="shared" si="93"/>
        <v>11.83</v>
      </c>
      <c r="W109" s="57">
        <f t="shared" si="93"/>
        <v>1.83</v>
      </c>
      <c r="X109" s="1">
        <f t="shared" si="93"/>
        <v>7</v>
      </c>
      <c r="Y109" s="1">
        <f t="shared" si="93"/>
        <v>15.5</v>
      </c>
      <c r="Z109" s="57">
        <f t="shared" si="93"/>
        <v>3.5</v>
      </c>
      <c r="AA109" s="1">
        <f t="shared" si="93"/>
        <v>4</v>
      </c>
      <c r="AB109" s="1">
        <f t="shared" si="93"/>
        <v>13.41</v>
      </c>
      <c r="AC109" s="1">
        <f t="shared" si="93"/>
        <v>3.74</v>
      </c>
      <c r="AD109" s="1">
        <f t="shared" si="93"/>
        <v>1.7400000000000002</v>
      </c>
      <c r="AE109" s="57">
        <f t="shared" si="93"/>
        <v>2.08</v>
      </c>
      <c r="AF109" s="1">
        <f t="shared" si="93"/>
        <v>2.8200000000000003</v>
      </c>
      <c r="AG109" s="1">
        <f t="shared" si="93"/>
        <v>10.32</v>
      </c>
      <c r="AH109" s="57">
        <f t="shared" si="93"/>
        <v>11.82</v>
      </c>
      <c r="AI109" s="6"/>
      <c r="AJ109" s="6"/>
      <c r="AK109" s="6"/>
      <c r="AL109" s="6"/>
      <c r="AM109" s="6"/>
      <c r="AN109" s="6"/>
    </row>
    <row r="110" spans="1:43" ht="12.75">
      <c r="A110" s="7"/>
      <c r="B110" s="56" t="s">
        <v>41</v>
      </c>
      <c r="C110" s="8"/>
      <c r="D110" s="57">
        <f>AR108</f>
        <v>26</v>
      </c>
      <c r="E110" s="1">
        <f>BY108</f>
        <v>26</v>
      </c>
      <c r="F110" s="1">
        <f>BY108</f>
        <v>26</v>
      </c>
      <c r="G110" s="1">
        <f>BY108</f>
        <v>26</v>
      </c>
      <c r="H110" s="1">
        <f>BY108</f>
        <v>26</v>
      </c>
      <c r="I110" s="1">
        <f>BY108</f>
        <v>26</v>
      </c>
      <c r="J110" s="57">
        <f>BY108</f>
        <v>26</v>
      </c>
      <c r="K110" s="2">
        <f>BZ108</f>
        <v>26</v>
      </c>
      <c r="L110" s="2">
        <f>BZ108</f>
        <v>26</v>
      </c>
      <c r="M110" s="2">
        <f>BZ108</f>
        <v>26</v>
      </c>
      <c r="N110" s="2">
        <f>BZ108</f>
        <v>26</v>
      </c>
      <c r="O110" s="2">
        <f>BZ108</f>
        <v>26</v>
      </c>
      <c r="P110" s="2">
        <f>BZ108</f>
        <v>26</v>
      </c>
      <c r="Q110" s="2">
        <f>BZ108</f>
        <v>26</v>
      </c>
      <c r="R110" s="2">
        <f>BZ108</f>
        <v>26</v>
      </c>
      <c r="S110" s="58">
        <f>BZ108</f>
        <v>26</v>
      </c>
      <c r="T110" s="3">
        <f>CA108</f>
        <v>20</v>
      </c>
      <c r="U110" s="3">
        <f>CA108</f>
        <v>20</v>
      </c>
      <c r="V110" s="3">
        <f>CA108</f>
        <v>20</v>
      </c>
      <c r="W110" s="59">
        <f>CA108</f>
        <v>20</v>
      </c>
      <c r="X110" s="8">
        <f>CB108</f>
        <v>26</v>
      </c>
      <c r="Y110" s="8">
        <f>CB108</f>
        <v>26</v>
      </c>
      <c r="Z110" s="56">
        <f>CB108</f>
        <v>26</v>
      </c>
      <c r="AA110" s="5">
        <f>CC108</f>
        <v>25</v>
      </c>
      <c r="AB110" s="5">
        <f>CC108</f>
        <v>25</v>
      </c>
      <c r="AC110" s="5">
        <f>CC108</f>
        <v>25</v>
      </c>
      <c r="AD110" s="5">
        <f>CC108</f>
        <v>25</v>
      </c>
      <c r="AE110" s="61">
        <f>CC108</f>
        <v>25</v>
      </c>
      <c r="AF110" s="6">
        <f>CD108</f>
        <v>25</v>
      </c>
      <c r="AG110" s="6">
        <f>CD108</f>
        <v>25</v>
      </c>
      <c r="AH110" s="62">
        <f>CD108</f>
        <v>25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174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8</v>
      </c>
    </row>
    <row r="112" spans="1:43" ht="12.75">
      <c r="A112" s="7"/>
      <c r="B112" s="7" t="s">
        <v>42</v>
      </c>
      <c r="C112" s="7"/>
      <c r="D112" s="47">
        <f>(D109/AR108)*100</f>
        <v>26.923076923076923</v>
      </c>
      <c r="E112" s="47">
        <f>(E109/BY108)*100</f>
        <v>28.846153846153843</v>
      </c>
      <c r="F112" s="47">
        <f>(F109/BY108)*100</f>
        <v>50.96153846153846</v>
      </c>
      <c r="G112" s="47">
        <f>(G109/BY108)*100</f>
        <v>49.03846153846153</v>
      </c>
      <c r="H112" s="47">
        <f>(H109/BY108)*100</f>
        <v>28.846153846153843</v>
      </c>
      <c r="I112" s="47">
        <f>(I109/BY108)*100</f>
        <v>42.30769230769231</v>
      </c>
      <c r="J112" s="47">
        <f>(J109/BY108)*100</f>
        <v>15.384615384615385</v>
      </c>
      <c r="K112" s="47">
        <f>(K109/BZ108)*100</f>
        <v>0</v>
      </c>
      <c r="L112" s="47">
        <f>(L109/BZ108)*100</f>
        <v>0</v>
      </c>
      <c r="M112" s="47">
        <f>(M109/BZ108)*100</f>
        <v>1.2692307692307694</v>
      </c>
      <c r="N112" s="47">
        <f>(N109/BZ108)*100</f>
        <v>15.653846153846155</v>
      </c>
      <c r="O112" s="47">
        <f>(O109/BZ108)*100</f>
        <v>31.615384615384617</v>
      </c>
      <c r="P112" s="47">
        <f>(P109/BZ108)*100</f>
        <v>39.96153846153847</v>
      </c>
      <c r="Q112" s="47">
        <f>(Q109/BZ108)*100</f>
        <v>11.153846153846155</v>
      </c>
      <c r="R112" s="47">
        <f>(R109/BZ108)*100</f>
        <v>0</v>
      </c>
      <c r="S112" s="47">
        <f>(S109/BZ108)*100</f>
        <v>0</v>
      </c>
      <c r="T112" s="47">
        <f>(T109/CA108)*100</f>
        <v>0</v>
      </c>
      <c r="U112" s="47">
        <f>(U109/CA108)*100</f>
        <v>31.65</v>
      </c>
      <c r="V112" s="47">
        <f>(V109/CA108)*100</f>
        <v>59.150000000000006</v>
      </c>
      <c r="W112" s="47">
        <f>(W109/CA108)*100</f>
        <v>9.15</v>
      </c>
      <c r="X112" s="47">
        <f>(X109/CB108)*100</f>
        <v>26.923076923076923</v>
      </c>
      <c r="Y112" s="47">
        <f>(Y109/CB108)*100</f>
        <v>59.61538461538461</v>
      </c>
      <c r="Z112" s="47">
        <f>(Z109/CB108)*100</f>
        <v>13.461538461538462</v>
      </c>
      <c r="AA112" s="47">
        <f>(AA109/CC108)*100</f>
        <v>16</v>
      </c>
      <c r="AB112" s="47">
        <f>(AB109/CC108)*100</f>
        <v>53.64</v>
      </c>
      <c r="AC112" s="47">
        <f>(AC109/CC108)*100</f>
        <v>14.96</v>
      </c>
      <c r="AD112" s="47">
        <f>(AD109/CC108)*100</f>
        <v>6.960000000000001</v>
      </c>
      <c r="AE112" s="47">
        <f>(AE109/CC108)*100</f>
        <v>8.32</v>
      </c>
      <c r="AF112" s="47">
        <f>(AF109/CD108)*100</f>
        <v>11.280000000000001</v>
      </c>
      <c r="AG112" s="47">
        <f>(AG109/CD108)*100</f>
        <v>41.28</v>
      </c>
      <c r="AH112" s="47">
        <f>(AH109/CD108)*100</f>
        <v>47.28</v>
      </c>
      <c r="AP112" t="s">
        <v>55</v>
      </c>
      <c r="AQ112">
        <f>AQ108*7</f>
        <v>182</v>
      </c>
    </row>
    <row r="114" spans="42:43" ht="12.75">
      <c r="AP114" t="s">
        <v>57</v>
      </c>
      <c r="AQ114">
        <f>(AQ110-AQ111)/AQ112</f>
        <v>0.9120879120879121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2011-07-08T11:44:58Z</dcterms:modified>
  <cp:category/>
  <cp:version/>
  <cp:contentType/>
  <cp:contentStatus/>
</cp:coreProperties>
</file>